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D_GEOM\Usager\ET212A\Comité Voirie\Rencontre 10\"/>
    </mc:Choice>
  </mc:AlternateContent>
  <bookViews>
    <workbookView xWindow="0" yWindow="0" windowWidth="22800" windowHeight="115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J29" i="1"/>
  <c r="J25" i="1"/>
  <c r="J21" i="1"/>
  <c r="K23" i="1" l="1"/>
  <c r="J17" i="1"/>
  <c r="K15" i="1" s="1"/>
  <c r="I13" i="1"/>
  <c r="F13" i="1"/>
  <c r="I9" i="1"/>
  <c r="J7" i="1" s="1"/>
  <c r="F9" i="1"/>
  <c r="D5" i="1"/>
  <c r="F5" i="1" s="1"/>
  <c r="J5" i="1" s="1"/>
  <c r="J11" i="1" l="1"/>
  <c r="I5" i="1"/>
  <c r="K5" i="1" s="1"/>
  <c r="L5" i="1" s="1"/>
  <c r="M3" i="1" s="1"/>
</calcChain>
</file>

<file path=xl/sharedStrings.xml><?xml version="1.0" encoding="utf-8"?>
<sst xmlns="http://schemas.openxmlformats.org/spreadsheetml/2006/main" count="78" uniqueCount="40">
  <si>
    <t>Tronçon</t>
  </si>
  <si>
    <t>2500m et 1900m</t>
  </si>
  <si>
    <t>Coût estimé construction conventionnel</t>
  </si>
  <si>
    <t xml:space="preserve"> </t>
  </si>
  <si>
    <t>Temps estimé</t>
  </si>
  <si>
    <t>Taux horaire</t>
  </si>
  <si>
    <t>Coût total</t>
  </si>
  <si>
    <t>Coût réel construction temporaire</t>
  </si>
  <si>
    <t>Temps</t>
  </si>
  <si>
    <t>Coût de démentèlement estimé</t>
  </si>
  <si>
    <t>Coût de démentèlement réel</t>
  </si>
  <si>
    <t>Différence entre conventionnel et temporaire</t>
  </si>
  <si>
    <t>Conventionnel</t>
  </si>
  <si>
    <t>Temporaire</t>
  </si>
  <si>
    <t>Différence</t>
  </si>
  <si>
    <t>500m</t>
  </si>
  <si>
    <t>taux horaire</t>
  </si>
  <si>
    <t>Temps réel</t>
  </si>
  <si>
    <t>coût total</t>
  </si>
  <si>
    <t>Ponceaux</t>
  </si>
  <si>
    <t>2200mm X 12m</t>
  </si>
  <si>
    <t>Achat</t>
  </si>
  <si>
    <t>Collet</t>
  </si>
  <si>
    <t>Membrane</t>
  </si>
  <si>
    <t>Transport</t>
  </si>
  <si>
    <t>Stabilisation</t>
  </si>
  <si>
    <t>Pose</t>
  </si>
  <si>
    <t>Coût estimé, installation d'un ponceau sur tronçon de 500m</t>
  </si>
  <si>
    <t xml:space="preserve">Coût réel installation PTA </t>
  </si>
  <si>
    <t>PTA 18'</t>
  </si>
  <si>
    <t>Fardier</t>
  </si>
  <si>
    <t>Installation</t>
  </si>
  <si>
    <t>Démentèlement</t>
  </si>
  <si>
    <t>Porteur</t>
  </si>
  <si>
    <t>Total</t>
  </si>
  <si>
    <t>Pont temporaire amovible</t>
  </si>
  <si>
    <t>900mm X 12m</t>
  </si>
  <si>
    <t>PTA 30'</t>
  </si>
  <si>
    <t>Banc d'essai Ruisseau Isabelle</t>
  </si>
  <si>
    <t>Débardage longue distance 275,92mcs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</si>
</sst>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8" xfId="0" applyNumberForma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7" xfId="0" applyBorder="1"/>
    <xf numFmtId="0" fontId="0" fillId="0" borderId="8" xfId="0" applyFill="1" applyBorder="1" applyAlignment="1">
      <alignment horizontal="center"/>
    </xf>
    <xf numFmtId="44" fontId="0" fillId="0" borderId="14" xfId="1" applyFont="1" applyBorder="1"/>
    <xf numFmtId="0" fontId="0" fillId="0" borderId="15" xfId="0" applyBorder="1"/>
    <xf numFmtId="0" fontId="0" fillId="0" borderId="14" xfId="0" applyBorder="1" applyAlignment="1">
      <alignment horizontal="center"/>
    </xf>
    <xf numFmtId="44" fontId="0" fillId="0" borderId="15" xfId="1" applyFont="1" applyBorder="1"/>
    <xf numFmtId="44" fontId="0" fillId="0" borderId="14" xfId="0" applyNumberFormat="1" applyBorder="1"/>
    <xf numFmtId="0" fontId="0" fillId="0" borderId="2" xfId="0" applyBorder="1" applyAlignment="1">
      <alignment horizontal="center"/>
    </xf>
    <xf numFmtId="44" fontId="0" fillId="0" borderId="19" xfId="0" applyNumberFormat="1" applyBorder="1"/>
    <xf numFmtId="44" fontId="0" fillId="0" borderId="22" xfId="0" applyNumberFormat="1" applyBorder="1"/>
    <xf numFmtId="0" fontId="2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0" fillId="0" borderId="24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27" xfId="0" applyNumberFormat="1" applyBorder="1" applyAlignment="1">
      <alignment horizontal="center"/>
    </xf>
    <xf numFmtId="44" fontId="0" fillId="0" borderId="20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M2"/>
    </sheetView>
  </sheetViews>
  <sheetFormatPr baseColWidth="10" defaultRowHeight="15" x14ac:dyDescent="0.25"/>
  <cols>
    <col min="1" max="1" width="5.85546875" customWidth="1"/>
    <col min="3" max="3" width="12.85546875" customWidth="1"/>
    <col min="4" max="12" width="14" customWidth="1"/>
    <col min="13" max="13" width="12.28515625" customWidth="1"/>
    <col min="14" max="19" width="14" customWidth="1"/>
  </cols>
  <sheetData>
    <row r="1" spans="1:13" x14ac:dyDescent="0.25">
      <c r="B1" s="27" t="s">
        <v>38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thickBo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0" customHeight="1" x14ac:dyDescent="0.25">
      <c r="A3" s="21">
        <v>1</v>
      </c>
      <c r="B3" s="56" t="s">
        <v>0</v>
      </c>
      <c r="C3" s="52"/>
      <c r="D3" s="52" t="s">
        <v>2</v>
      </c>
      <c r="E3" s="52"/>
      <c r="F3" s="52"/>
      <c r="G3" s="20" t="s">
        <v>7</v>
      </c>
      <c r="H3" s="20"/>
      <c r="I3" s="20"/>
      <c r="J3" s="54" t="s">
        <v>11</v>
      </c>
      <c r="K3" s="54"/>
      <c r="L3" s="55"/>
      <c r="M3" s="38">
        <f>L5</f>
        <v>4112.5</v>
      </c>
    </row>
    <row r="4" spans="1:13" x14ac:dyDescent="0.25">
      <c r="A4" s="22"/>
      <c r="B4" s="10"/>
      <c r="C4" s="1"/>
      <c r="D4" s="2" t="s">
        <v>4</v>
      </c>
      <c r="E4" s="2" t="s">
        <v>5</v>
      </c>
      <c r="F4" s="2" t="s">
        <v>6</v>
      </c>
      <c r="G4" s="2" t="s">
        <v>8</v>
      </c>
      <c r="H4" s="2" t="s">
        <v>5</v>
      </c>
      <c r="I4" s="2" t="s">
        <v>6</v>
      </c>
      <c r="J4" s="2" t="s">
        <v>12</v>
      </c>
      <c r="K4" s="2" t="s">
        <v>13</v>
      </c>
      <c r="L4" s="17" t="s">
        <v>14</v>
      </c>
      <c r="M4" s="39"/>
    </row>
    <row r="5" spans="1:13" ht="15.75" thickBot="1" x14ac:dyDescent="0.3">
      <c r="A5" s="22"/>
      <c r="B5" s="57" t="s">
        <v>1</v>
      </c>
      <c r="C5" s="58"/>
      <c r="D5" s="14">
        <f>73+97</f>
        <v>170</v>
      </c>
      <c r="E5" s="12">
        <v>175</v>
      </c>
      <c r="F5" s="12">
        <f>D5*E5</f>
        <v>29750</v>
      </c>
      <c r="G5" s="14">
        <v>146.5</v>
      </c>
      <c r="H5" s="12">
        <v>175</v>
      </c>
      <c r="I5" s="12">
        <f>G5*H5</f>
        <v>25637.5</v>
      </c>
      <c r="J5" s="16">
        <f>F5</f>
        <v>29750</v>
      </c>
      <c r="K5" s="16">
        <f>I5</f>
        <v>25637.5</v>
      </c>
      <c r="L5" s="18">
        <f>J5-K5</f>
        <v>4112.5</v>
      </c>
      <c r="M5" s="40"/>
    </row>
    <row r="6" spans="1:13" ht="15.75" thickBot="1" x14ac:dyDescent="0.3">
      <c r="A6" s="22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ht="32.25" customHeight="1" x14ac:dyDescent="0.25">
      <c r="A7" s="22"/>
      <c r="B7" s="56" t="s">
        <v>0</v>
      </c>
      <c r="C7" s="52"/>
      <c r="D7" s="52" t="s">
        <v>9</v>
      </c>
      <c r="E7" s="52"/>
      <c r="F7" s="52"/>
      <c r="G7" s="52" t="s">
        <v>10</v>
      </c>
      <c r="H7" s="52"/>
      <c r="I7" s="53"/>
      <c r="J7" s="29">
        <f>0-I9</f>
        <v>-7175</v>
      </c>
      <c r="K7" s="30"/>
      <c r="L7" s="30"/>
      <c r="M7" s="31"/>
    </row>
    <row r="8" spans="1:13" x14ac:dyDescent="0.25">
      <c r="A8" s="22"/>
      <c r="B8" s="10"/>
      <c r="C8" s="1"/>
      <c r="D8" s="2" t="s">
        <v>4</v>
      </c>
      <c r="E8" s="2" t="s">
        <v>5</v>
      </c>
      <c r="F8" s="2" t="s">
        <v>6</v>
      </c>
      <c r="G8" s="2" t="s">
        <v>4</v>
      </c>
      <c r="H8" s="2" t="s">
        <v>5</v>
      </c>
      <c r="I8" s="5" t="s">
        <v>6</v>
      </c>
      <c r="J8" s="32"/>
      <c r="K8" s="33"/>
      <c r="L8" s="33"/>
      <c r="M8" s="34"/>
    </row>
    <row r="9" spans="1:13" ht="15.75" thickBot="1" x14ac:dyDescent="0.3">
      <c r="A9" s="23"/>
      <c r="B9" s="57" t="s">
        <v>1</v>
      </c>
      <c r="C9" s="58"/>
      <c r="D9" s="14">
        <v>42</v>
      </c>
      <c r="E9" s="12">
        <v>175</v>
      </c>
      <c r="F9" s="12">
        <f>D9*E9</f>
        <v>7350</v>
      </c>
      <c r="G9" s="14">
        <v>41</v>
      </c>
      <c r="H9" s="12">
        <v>175</v>
      </c>
      <c r="I9" s="15">
        <f>G9*H9</f>
        <v>7175</v>
      </c>
      <c r="J9" s="35"/>
      <c r="K9" s="36"/>
      <c r="L9" s="36"/>
      <c r="M9" s="37"/>
    </row>
    <row r="10" spans="1:13" ht="15.75" thickBot="1" x14ac:dyDescent="0.3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</row>
    <row r="11" spans="1:13" ht="28.5" customHeight="1" x14ac:dyDescent="0.25">
      <c r="A11" s="21">
        <v>2</v>
      </c>
      <c r="B11" s="56" t="s">
        <v>0</v>
      </c>
      <c r="C11" s="52"/>
      <c r="D11" s="52" t="s">
        <v>2</v>
      </c>
      <c r="E11" s="52"/>
      <c r="F11" s="52"/>
      <c r="G11" s="52" t="s">
        <v>39</v>
      </c>
      <c r="H11" s="52"/>
      <c r="I11" s="53"/>
      <c r="J11" s="29">
        <f>F13-I13</f>
        <v>2000</v>
      </c>
      <c r="K11" s="30"/>
      <c r="L11" s="30"/>
      <c r="M11" s="31"/>
    </row>
    <row r="12" spans="1:13" x14ac:dyDescent="0.25">
      <c r="A12" s="22"/>
      <c r="B12" s="10"/>
      <c r="C12" s="1"/>
      <c r="D12" s="2" t="s">
        <v>4</v>
      </c>
      <c r="E12" s="2" t="s">
        <v>5</v>
      </c>
      <c r="F12" s="2" t="s">
        <v>6</v>
      </c>
      <c r="G12" s="4" t="s">
        <v>17</v>
      </c>
      <c r="H12" s="4" t="s">
        <v>16</v>
      </c>
      <c r="I12" s="11" t="s">
        <v>18</v>
      </c>
      <c r="J12" s="32"/>
      <c r="K12" s="33"/>
      <c r="L12" s="33"/>
      <c r="M12" s="34"/>
    </row>
    <row r="13" spans="1:13" ht="15.75" thickBot="1" x14ac:dyDescent="0.3">
      <c r="A13" s="23"/>
      <c r="B13" s="57" t="s">
        <v>15</v>
      </c>
      <c r="C13" s="58"/>
      <c r="D13" s="14">
        <v>20</v>
      </c>
      <c r="E13" s="12">
        <v>175</v>
      </c>
      <c r="F13" s="12">
        <f>D13*E13</f>
        <v>3500</v>
      </c>
      <c r="G13" s="14">
        <v>12</v>
      </c>
      <c r="H13" s="12">
        <v>125</v>
      </c>
      <c r="I13" s="15">
        <f>G13*H13</f>
        <v>1500</v>
      </c>
      <c r="J13" s="35"/>
      <c r="K13" s="36"/>
      <c r="L13" s="36"/>
      <c r="M13" s="37"/>
    </row>
    <row r="14" spans="1:13" ht="15.75" thickBot="1" x14ac:dyDescent="0.3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ht="29.25" customHeight="1" x14ac:dyDescent="0.25">
      <c r="A15" s="21">
        <v>3</v>
      </c>
      <c r="B15" s="50" t="s">
        <v>19</v>
      </c>
      <c r="C15" s="51"/>
      <c r="D15" s="52" t="s">
        <v>27</v>
      </c>
      <c r="E15" s="52"/>
      <c r="F15" s="52"/>
      <c r="G15" s="52"/>
      <c r="H15" s="52"/>
      <c r="I15" s="52"/>
      <c r="J15" s="53"/>
      <c r="K15" s="29">
        <f>J17-J21</f>
        <v>4614.91</v>
      </c>
      <c r="L15" s="30"/>
      <c r="M15" s="31"/>
    </row>
    <row r="16" spans="1:13" x14ac:dyDescent="0.25">
      <c r="A16" s="22"/>
      <c r="B16" s="46" t="s">
        <v>3</v>
      </c>
      <c r="C16" s="47"/>
      <c r="D16" s="2" t="s">
        <v>21</v>
      </c>
      <c r="E16" s="2" t="s">
        <v>22</v>
      </c>
      <c r="F16" s="2" t="s">
        <v>23</v>
      </c>
      <c r="G16" s="2" t="s">
        <v>24</v>
      </c>
      <c r="H16" s="2" t="s">
        <v>25</v>
      </c>
      <c r="I16" s="2" t="s">
        <v>26</v>
      </c>
      <c r="J16" s="5" t="s">
        <v>6</v>
      </c>
      <c r="K16" s="32"/>
      <c r="L16" s="33"/>
      <c r="M16" s="34"/>
    </row>
    <row r="17" spans="1:13" x14ac:dyDescent="0.25">
      <c r="A17" s="22"/>
      <c r="B17" s="46" t="s">
        <v>20</v>
      </c>
      <c r="C17" s="47"/>
      <c r="D17" s="3">
        <v>3800.51</v>
      </c>
      <c r="E17" s="3">
        <v>153.85</v>
      </c>
      <c r="F17" s="3">
        <v>30</v>
      </c>
      <c r="G17" s="3">
        <v>240.85</v>
      </c>
      <c r="H17" s="3">
        <v>50</v>
      </c>
      <c r="I17" s="3">
        <v>1400</v>
      </c>
      <c r="J17" s="6">
        <f>SUM(D17:I17)</f>
        <v>5675.21</v>
      </c>
      <c r="K17" s="32"/>
      <c r="L17" s="33"/>
      <c r="M17" s="34"/>
    </row>
    <row r="18" spans="1:13" x14ac:dyDescent="0.25">
      <c r="A18" s="22"/>
      <c r="B18" s="7"/>
      <c r="C18" s="8"/>
      <c r="D18" s="8"/>
      <c r="E18" s="8"/>
      <c r="F18" s="8"/>
      <c r="G18" s="8"/>
      <c r="H18" s="8"/>
      <c r="I18" s="8"/>
      <c r="J18" s="9"/>
      <c r="K18" s="32"/>
      <c r="L18" s="33"/>
      <c r="M18" s="34"/>
    </row>
    <row r="19" spans="1:13" ht="30" customHeight="1" x14ac:dyDescent="0.25">
      <c r="A19" s="22"/>
      <c r="B19" s="41" t="s">
        <v>35</v>
      </c>
      <c r="C19" s="42"/>
      <c r="D19" s="43" t="s">
        <v>28</v>
      </c>
      <c r="E19" s="44"/>
      <c r="F19" s="44"/>
      <c r="G19" s="44"/>
      <c r="H19" s="44"/>
      <c r="I19" s="44"/>
      <c r="J19" s="45"/>
      <c r="K19" s="32"/>
      <c r="L19" s="33"/>
      <c r="M19" s="34"/>
    </row>
    <row r="20" spans="1:13" x14ac:dyDescent="0.25">
      <c r="A20" s="22"/>
      <c r="B20" s="48" t="s">
        <v>3</v>
      </c>
      <c r="C20" s="49"/>
      <c r="D20" s="2" t="s">
        <v>21</v>
      </c>
      <c r="E20" s="2" t="s">
        <v>30</v>
      </c>
      <c r="F20" s="2" t="s">
        <v>31</v>
      </c>
      <c r="G20" s="47" t="s">
        <v>32</v>
      </c>
      <c r="H20" s="47"/>
      <c r="I20" s="4" t="s">
        <v>33</v>
      </c>
      <c r="J20" s="11" t="s">
        <v>34</v>
      </c>
      <c r="K20" s="32"/>
      <c r="L20" s="33"/>
      <c r="M20" s="34"/>
    </row>
    <row r="21" spans="1:13" ht="15.75" thickBot="1" x14ac:dyDescent="0.3">
      <c r="A21" s="23"/>
      <c r="B21" s="24" t="s">
        <v>29</v>
      </c>
      <c r="C21" s="25"/>
      <c r="D21" s="12">
        <v>0</v>
      </c>
      <c r="E21" s="12">
        <v>585.29999999999995</v>
      </c>
      <c r="F21" s="12">
        <v>262.5</v>
      </c>
      <c r="G21" s="26">
        <v>87.5</v>
      </c>
      <c r="H21" s="26"/>
      <c r="I21" s="12">
        <v>125</v>
      </c>
      <c r="J21" s="13">
        <f>SUM(D21:I21)</f>
        <v>1060.3</v>
      </c>
      <c r="K21" s="35"/>
      <c r="L21" s="36"/>
      <c r="M21" s="37"/>
    </row>
    <row r="22" spans="1:13" ht="15.75" thickBot="1" x14ac:dyDescent="0.3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</row>
    <row r="23" spans="1:13" ht="29.25" customHeight="1" x14ac:dyDescent="0.25">
      <c r="A23" s="21">
        <v>4</v>
      </c>
      <c r="B23" s="50" t="s">
        <v>19</v>
      </c>
      <c r="C23" s="51"/>
      <c r="D23" s="52" t="s">
        <v>27</v>
      </c>
      <c r="E23" s="52"/>
      <c r="F23" s="52"/>
      <c r="G23" s="52"/>
      <c r="H23" s="52"/>
      <c r="I23" s="52"/>
      <c r="J23" s="53"/>
      <c r="K23" s="29">
        <f>J25-J29</f>
        <v>-473.25</v>
      </c>
      <c r="L23" s="30"/>
      <c r="M23" s="31"/>
    </row>
    <row r="24" spans="1:13" x14ac:dyDescent="0.25">
      <c r="A24" s="22"/>
      <c r="B24" s="46" t="s">
        <v>3</v>
      </c>
      <c r="C24" s="47"/>
      <c r="D24" s="2" t="s">
        <v>21</v>
      </c>
      <c r="E24" s="2" t="s">
        <v>22</v>
      </c>
      <c r="F24" s="2" t="s">
        <v>23</v>
      </c>
      <c r="G24" s="2" t="s">
        <v>24</v>
      </c>
      <c r="H24" s="2" t="s">
        <v>25</v>
      </c>
      <c r="I24" s="2" t="s">
        <v>26</v>
      </c>
      <c r="J24" s="5" t="s">
        <v>6</v>
      </c>
      <c r="K24" s="32"/>
      <c r="L24" s="33"/>
      <c r="M24" s="34"/>
    </row>
    <row r="25" spans="1:13" x14ac:dyDescent="0.25">
      <c r="A25" s="22"/>
      <c r="B25" s="46" t="s">
        <v>36</v>
      </c>
      <c r="C25" s="47"/>
      <c r="D25" s="3">
        <v>1015.56</v>
      </c>
      <c r="E25" s="3">
        <v>48.14</v>
      </c>
      <c r="F25" s="3">
        <v>20</v>
      </c>
      <c r="G25" s="3">
        <v>240.85</v>
      </c>
      <c r="H25" s="3">
        <v>50</v>
      </c>
      <c r="I25" s="3">
        <v>700</v>
      </c>
      <c r="J25" s="6">
        <f>SUM(D25:I25)</f>
        <v>2074.5500000000002</v>
      </c>
      <c r="K25" s="32"/>
      <c r="L25" s="33"/>
      <c r="M25" s="34"/>
    </row>
    <row r="26" spans="1:13" x14ac:dyDescent="0.25">
      <c r="A26" s="22"/>
      <c r="B26" s="7"/>
      <c r="C26" s="8"/>
      <c r="D26" s="8"/>
      <c r="E26" s="8"/>
      <c r="F26" s="8"/>
      <c r="G26" s="8"/>
      <c r="H26" s="8"/>
      <c r="I26" s="8"/>
      <c r="J26" s="9"/>
      <c r="K26" s="32"/>
      <c r="L26" s="33"/>
      <c r="M26" s="34"/>
    </row>
    <row r="27" spans="1:13" ht="30" customHeight="1" x14ac:dyDescent="0.25">
      <c r="A27" s="22"/>
      <c r="B27" s="41" t="s">
        <v>35</v>
      </c>
      <c r="C27" s="42"/>
      <c r="D27" s="43" t="s">
        <v>28</v>
      </c>
      <c r="E27" s="44"/>
      <c r="F27" s="44"/>
      <c r="G27" s="44"/>
      <c r="H27" s="44"/>
      <c r="I27" s="44"/>
      <c r="J27" s="45"/>
      <c r="K27" s="32"/>
      <c r="L27" s="33"/>
      <c r="M27" s="34"/>
    </row>
    <row r="28" spans="1:13" x14ac:dyDescent="0.25">
      <c r="A28" s="22"/>
      <c r="B28" s="48" t="s">
        <v>3</v>
      </c>
      <c r="C28" s="49"/>
      <c r="D28" s="2" t="s">
        <v>21</v>
      </c>
      <c r="E28" s="2" t="s">
        <v>30</v>
      </c>
      <c r="F28" s="2" t="s">
        <v>31</v>
      </c>
      <c r="G28" s="47" t="s">
        <v>32</v>
      </c>
      <c r="H28" s="47"/>
      <c r="I28" s="4" t="s">
        <v>33</v>
      </c>
      <c r="J28" s="11" t="s">
        <v>34</v>
      </c>
      <c r="K28" s="32"/>
      <c r="L28" s="33"/>
      <c r="M28" s="34"/>
    </row>
    <row r="29" spans="1:13" ht="15.75" thickBot="1" x14ac:dyDescent="0.3">
      <c r="A29" s="23"/>
      <c r="B29" s="24" t="s">
        <v>37</v>
      </c>
      <c r="C29" s="25"/>
      <c r="D29" s="12">
        <v>0</v>
      </c>
      <c r="E29" s="12">
        <v>585.29999999999995</v>
      </c>
      <c r="F29" s="12">
        <v>1137.5</v>
      </c>
      <c r="G29" s="26">
        <v>700</v>
      </c>
      <c r="H29" s="26"/>
      <c r="I29" s="12">
        <v>125</v>
      </c>
      <c r="J29" s="15">
        <f>SUM(D29:I29)</f>
        <v>2547.8000000000002</v>
      </c>
      <c r="K29" s="35"/>
      <c r="L29" s="36"/>
      <c r="M29" s="37"/>
    </row>
    <row r="30" spans="1:13" ht="15.75" thickBot="1" x14ac:dyDescent="0.3">
      <c r="L30" t="s">
        <v>34</v>
      </c>
      <c r="M30" s="19">
        <f>SUM(M3+J7+J11+K15+K23)</f>
        <v>3079.16</v>
      </c>
    </row>
  </sheetData>
  <mergeCells count="42">
    <mergeCell ref="D15:J15"/>
    <mergeCell ref="B9:C9"/>
    <mergeCell ref="D23:J23"/>
    <mergeCell ref="J3:L3"/>
    <mergeCell ref="B3:C3"/>
    <mergeCell ref="B5:C5"/>
    <mergeCell ref="D3:F3"/>
    <mergeCell ref="G20:H20"/>
    <mergeCell ref="B7:C7"/>
    <mergeCell ref="D7:F7"/>
    <mergeCell ref="G7:I7"/>
    <mergeCell ref="B11:C11"/>
    <mergeCell ref="B13:C13"/>
    <mergeCell ref="D11:F11"/>
    <mergeCell ref="G11:I11"/>
    <mergeCell ref="B15:C15"/>
    <mergeCell ref="B17:C17"/>
    <mergeCell ref="B16:C16"/>
    <mergeCell ref="G29:H29"/>
    <mergeCell ref="B1:M2"/>
    <mergeCell ref="J7:M9"/>
    <mergeCell ref="J11:M13"/>
    <mergeCell ref="K15:M21"/>
    <mergeCell ref="K23:M29"/>
    <mergeCell ref="M3:M5"/>
    <mergeCell ref="B19:C19"/>
    <mergeCell ref="B27:C27"/>
    <mergeCell ref="D19:J19"/>
    <mergeCell ref="D27:J27"/>
    <mergeCell ref="B24:C24"/>
    <mergeCell ref="B25:C25"/>
    <mergeCell ref="B28:C28"/>
    <mergeCell ref="G28:H28"/>
    <mergeCell ref="G21:H21"/>
    <mergeCell ref="A11:A13"/>
    <mergeCell ref="A3:A9"/>
    <mergeCell ref="A15:A21"/>
    <mergeCell ref="A23:A29"/>
    <mergeCell ref="B29:C29"/>
    <mergeCell ref="B21:C21"/>
    <mergeCell ref="B20:C20"/>
    <mergeCell ref="B23:C23"/>
  </mergeCells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Leblanc</dc:creator>
  <cp:lastModifiedBy>ET212A</cp:lastModifiedBy>
  <cp:lastPrinted>2017-10-31T10:57:47Z</cp:lastPrinted>
  <dcterms:created xsi:type="dcterms:W3CDTF">2017-10-30T18:10:59Z</dcterms:created>
  <dcterms:modified xsi:type="dcterms:W3CDTF">2017-10-31T12:57:22Z</dcterms:modified>
</cp:coreProperties>
</file>